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申込書" sheetId="1" r:id="rId1"/>
    <sheet name="申込書参照用データ" sheetId="2" state="hidden" r:id="rId2"/>
  </sheets>
  <definedNames>
    <definedName name="_xlnm.Print_Area" localSheetId="0">申込書!$A$1:$N$36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 l="1"/>
  <c r="E36" i="1" l="1"/>
  <c r="H34" i="1"/>
  <c r="H35" i="1"/>
  <c r="F24" i="1"/>
  <c r="F22" i="1"/>
  <c r="F20" i="1"/>
  <c r="F16" i="1"/>
  <c r="F14" i="1"/>
  <c r="F12" i="1"/>
  <c r="F10" i="1"/>
  <c r="H36" i="1" s="1"/>
  <c r="F18" i="1"/>
  <c r="G36" i="1" l="1"/>
  <c r="G35" i="1"/>
  <c r="G34" i="1"/>
  <c r="K34" i="1"/>
  <c r="M34" i="1" l="1"/>
</calcChain>
</file>

<file path=xl/comments1.xml><?xml version="1.0" encoding="utf-8"?>
<comments xmlns="http://schemas.openxmlformats.org/spreadsheetml/2006/main">
  <authors>
    <author>usre</author>
    <author>金田重保</author>
  </authors>
  <commentList>
    <comment ref="E8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>
      <text>
        <r>
          <rPr>
            <sz val="9"/>
            <color indexed="81"/>
            <rFont val="HG丸ｺﾞｼｯｸM-PRO"/>
            <family val="3"/>
            <charset val="128"/>
          </rPr>
          <t>生年月日を入力すると審査美現在の年齢を自動計算します。</t>
        </r>
      </text>
    </comment>
    <comment ref="G8" authorId="1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H33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<sst xmlns="http://schemas.openxmlformats.org/spreadsheetml/2006/main" count="82" uniqueCount="65">
  <si>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</si>
  <si>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</si>
  <si>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</si>
  <si>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住所</t>
    <rPh sb="0" eb="2">
      <t>ジュウショ</t>
    </rPh>
    <phoneticPr fontId="5"/>
  </si>
  <si>
    <t>〒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</si>
  <si>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</si>
  <si>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</si>
  <si>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</si>
  <si>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</si>
  <si>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</si>
  <si>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</si>
  <si>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</si>
  <si>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</si>
  <si>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</si>
  <si>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</si>
  <si>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</si>
  <si>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</si>
  <si>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</si>
  <si>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</si>
  <si>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</si>
  <si>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</si>
  <si>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</si>
  <si>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</si>
  <si>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</si>
  <si>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</si>
  <si>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</si>
  <si>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</si>
  <si>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</si>
  <si>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</si>
  <si>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</si>
  <si>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</si>
  <si>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</si>
  <si>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</si>
  <si>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</si>
  <si>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</si>
  <si>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</si>
  <si>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</si>
  <si>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7,900　×</t>
    <phoneticPr fontId="5"/>
  </si>
  <si>
    <t>9,500　×</t>
    <phoneticPr fontId="5"/>
  </si>
  <si>
    <t>会員登録料</t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</si>
  <si>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</si>
  <si>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</si>
  <si>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</si>
  <si>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R４年度会員登録</t>
    <rPh sb="2" eb="4">
      <t>ネンド</t>
    </rPh>
    <rPh sb="4" eb="6">
      <t>カイイン</t>
    </rPh>
    <rPh sb="6" eb="8">
      <t>トウロク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</si>
  <si>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</si>
  <si>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剣道三段以下審査会受審申込書兼入会申請書　　[　　　龍ケ崎　　　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6" eb="29">
      <t>リュウガサキ</t>
    </rPh>
    <rPh sb="32" eb="34">
      <t>カイジョウ</t>
    </rPh>
    <phoneticPr fontId="5"/>
  </si>
  <si>
    <t>氏　名</t>
    <phoneticPr fontId="5"/>
  </si>
  <si>
    <t>男</t>
    <rPh sb="0" eb="1">
      <t>オトコ</t>
    </rPh>
    <phoneticPr fontId="3"/>
  </si>
  <si>
    <t>女</t>
    <rPh sb="0" eb="1">
      <t>オンナ</t>
    </rPh>
    <phoneticPr fontId="3"/>
  </si>
  <si>
    <t>〇</t>
    <phoneticPr fontId="3"/>
  </si>
  <si>
    <t>初</t>
    <rPh sb="0" eb="1">
      <t>ショ</t>
    </rPh>
    <phoneticPr fontId="3"/>
  </si>
  <si>
    <t>二</t>
    <rPh sb="0" eb="1">
      <t>ニ</t>
    </rPh>
    <phoneticPr fontId="3"/>
  </si>
  <si>
    <t>三</t>
    <rPh sb="0" eb="1">
      <t>サン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</si>
  <si>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</si>
  <si>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</si>
  <si>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〒</t>
    <phoneticPr fontId="5"/>
  </si>
  <si>
    <t>〒</t>
    <phoneticPr fontId="3"/>
  </si>
  <si>
    <t>初</t>
    <phoneticPr fontId="3"/>
  </si>
  <si>
    <t>段</t>
    <rPh sb="0" eb="1">
      <t>ダン</t>
    </rPh>
    <phoneticPr fontId="5"/>
  </si>
  <si>
    <t>三</t>
    <phoneticPr fontId="3"/>
  </si>
  <si>
    <r>
      <t xml:space="preserve">申込責任者
</t>
    </r>
    <r>
      <rPr>
        <sz val="11"/>
        <rFont val="HG丸ｺﾞｼｯｸM-PRO"/>
        <family val="3"/>
        <charset val="128"/>
      </rPr>
      <t>※問い合わせに対応できる方</t>
    </r>
    <rPh sb="0" eb="2">
      <t>モウシコミ</t>
    </rPh>
    <rPh sb="2" eb="5">
      <t>セキニンシャ</t>
    </rPh>
    <rPh sb="7" eb="8">
      <t>ト</t>
    </rPh>
    <rPh sb="9" eb="10">
      <t>ア</t>
    </rPh>
    <rPh sb="13" eb="15">
      <t>タイオウ</t>
    </rPh>
    <rPh sb="18" eb="19">
      <t>カタ</t>
    </rPh>
    <phoneticPr fontId="5"/>
  </si>
  <si>
    <t>連絡先
メールアドレス</t>
    <phoneticPr fontId="3"/>
  </si>
  <si>
    <t>電話番号</t>
    <rPh sb="0" eb="4">
      <t>デンワバンゴウ</t>
    </rPh>
    <phoneticPr fontId="3"/>
  </si>
  <si>
    <t>[締切：令和６年5月17日（金）必着厳守]</t>
    <rPh sb="1" eb="3">
      <t>シメキリ</t>
    </rPh>
    <rPh sb="4" eb="6">
      <t>レイワ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</si>
  <si>
    <t>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</si>
</sst>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38" fontId="7" fillId="0" borderId="12" xfId="1" applyFont="1" applyBorder="1" applyAlignment="1">
      <alignment horizontal="center" vertical="center"/>
    </xf>
    <xf numFmtId="5" fontId="0" fillId="0" borderId="20" xfId="0" applyNumberFormat="1" applyBorder="1" applyAlignment="1">
      <alignment horizontal="right" vertical="center"/>
    </xf>
    <xf numFmtId="0" fontId="0" fillId="0" borderId="0" xfId="0">
      <alignment vertical="center"/>
    </xf>
    <xf numFmtId="0" fontId="7" fillId="0" borderId="12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38" fontId="7" fillId="0" borderId="10" xfId="1" applyFont="1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0" fontId="0" fillId="0" borderId="12" xfId="0" applyBorder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>
      <alignment vertical="center"/>
    </xf>
    <xf numFmtId="49" fontId="1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vertical="top"/>
      <protection locked="0"/>
    </xf>
    <xf numFmtId="49" fontId="7" fillId="0" borderId="3" xfId="0" applyNumberFormat="1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49" fontId="7" fillId="0" borderId="19" xfId="0" applyNumberFormat="1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vertical="top"/>
      <protection locked="0"/>
    </xf>
    <xf numFmtId="0" fontId="7" fillId="0" borderId="26" xfId="0" applyFont="1" applyBorder="1" applyAlignment="1" applyProtection="1">
      <alignment horizontal="left" vertical="top"/>
      <protection locked="0"/>
    </xf>
    <xf numFmtId="0" fontId="7" fillId="0" borderId="27" xfId="0" applyFont="1" applyBorder="1" applyAlignment="1" applyProtection="1">
      <alignment horizontal="left" vertical="top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176" fontId="16" fillId="0" borderId="3" xfId="0" applyNumberFormat="1" applyFont="1" applyBorder="1" applyAlignment="1" applyProtection="1">
      <alignment horizontal="center" vertical="center"/>
      <protection locked="0"/>
    </xf>
    <xf numFmtId="176" fontId="16" fillId="0" borderId="9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7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70" zoomScaleNormal="70" zoomScaleSheetLayoutView="70" workbookViewId="0"/>
  </sheetViews>
  <sheetFormatPr defaultRowHeight="18.75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</cols>
  <sheetData>
    <row r="1" spans="1:14" ht="21" x14ac:dyDescent="0.4">
      <c r="A1" s="1"/>
      <c r="B1" s="55" t="s">
        <v>45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63</v>
      </c>
      <c r="N1" s="56"/>
    </row>
    <row r="2" spans="1:14" x14ac:dyDescent="0.4">
      <c r="A2" s="57" t="s">
        <v>0</v>
      </c>
      <c r="B2" s="57"/>
      <c r="C2" s="57"/>
      <c r="D2" s="58" t="s">
        <v>60</v>
      </c>
      <c r="E2" s="52" t="s">
        <v>46</v>
      </c>
      <c r="F2" s="87"/>
      <c r="G2" s="88"/>
      <c r="H2" s="89"/>
      <c r="I2" s="61" t="s">
        <v>1</v>
      </c>
      <c r="J2" s="61"/>
      <c r="K2" s="50" t="s">
        <v>2</v>
      </c>
      <c r="L2" s="63"/>
      <c r="M2" s="64"/>
      <c r="N2" s="65"/>
    </row>
    <row r="3" spans="1:14" ht="18.75" customHeight="1" x14ac:dyDescent="0.4">
      <c r="A3" s="69"/>
      <c r="B3" s="70"/>
      <c r="C3" s="71"/>
      <c r="D3" s="59"/>
      <c r="E3" s="86"/>
      <c r="F3" s="90"/>
      <c r="G3" s="91"/>
      <c r="H3" s="92"/>
      <c r="I3" s="61"/>
      <c r="J3" s="61"/>
      <c r="K3" s="62"/>
      <c r="L3" s="66"/>
      <c r="M3" s="67"/>
      <c r="N3" s="68"/>
    </row>
    <row r="4" spans="1:14" x14ac:dyDescent="0.4">
      <c r="A4" s="72"/>
      <c r="B4" s="73"/>
      <c r="C4" s="74"/>
      <c r="D4" s="59"/>
      <c r="E4" s="93" t="s">
        <v>61</v>
      </c>
      <c r="F4" s="95"/>
      <c r="G4" s="96"/>
      <c r="H4" s="97"/>
      <c r="I4" s="61"/>
      <c r="J4" s="61"/>
      <c r="K4" s="51" t="s">
        <v>3</v>
      </c>
      <c r="L4" s="49" t="s">
        <v>4</v>
      </c>
      <c r="M4" s="84"/>
      <c r="N4" s="85"/>
    </row>
    <row r="5" spans="1:14" x14ac:dyDescent="0.4">
      <c r="A5" s="72"/>
      <c r="B5" s="73"/>
      <c r="C5" s="74"/>
      <c r="D5" s="59"/>
      <c r="E5" s="94"/>
      <c r="F5" s="66"/>
      <c r="G5" s="67"/>
      <c r="H5" s="68"/>
      <c r="I5" s="61"/>
      <c r="J5" s="61"/>
      <c r="K5" s="51"/>
      <c r="L5" s="79"/>
      <c r="M5" s="80"/>
      <c r="N5" s="81"/>
    </row>
    <row r="6" spans="1:14" x14ac:dyDescent="0.4">
      <c r="A6" s="75"/>
      <c r="B6" s="76"/>
      <c r="C6" s="77"/>
      <c r="D6" s="60"/>
      <c r="E6" s="30" t="s">
        <v>62</v>
      </c>
      <c r="F6" s="82"/>
      <c r="G6" s="98"/>
      <c r="H6" s="83"/>
      <c r="I6" s="61"/>
      <c r="J6" s="61"/>
      <c r="K6" s="78"/>
      <c r="L6" s="33" t="s">
        <v>5</v>
      </c>
      <c r="M6" s="82"/>
      <c r="N6" s="83"/>
    </row>
    <row r="7" spans="1:14" ht="40.1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thickBot="1" x14ac:dyDescent="0.45">
      <c r="A8" s="50" t="s">
        <v>6</v>
      </c>
      <c r="B8" s="3" t="s">
        <v>43</v>
      </c>
      <c r="C8" s="4" t="s">
        <v>7</v>
      </c>
      <c r="D8" s="4" t="s">
        <v>8</v>
      </c>
      <c r="E8" s="50" t="s">
        <v>9</v>
      </c>
      <c r="F8" s="52" t="s">
        <v>10</v>
      </c>
      <c r="G8" s="53" t="s">
        <v>11</v>
      </c>
      <c r="H8" s="4" t="s">
        <v>12</v>
      </c>
      <c r="I8" s="50" t="s">
        <v>13</v>
      </c>
      <c r="J8" s="99" t="s">
        <v>14</v>
      </c>
      <c r="K8" s="100"/>
      <c r="L8" s="101"/>
      <c r="M8" s="12" t="s">
        <v>40</v>
      </c>
      <c r="N8" s="4" t="s">
        <v>16</v>
      </c>
    </row>
    <row r="9" spans="1:14" ht="19.5" thickBot="1" x14ac:dyDescent="0.45">
      <c r="A9" s="51"/>
      <c r="B9" s="5" t="s">
        <v>17</v>
      </c>
      <c r="C9" s="6" t="s">
        <v>18</v>
      </c>
      <c r="D9" s="7" t="s">
        <v>19</v>
      </c>
      <c r="E9" s="51"/>
      <c r="F9" s="51"/>
      <c r="G9" s="54"/>
      <c r="H9" s="7" t="s">
        <v>20</v>
      </c>
      <c r="I9" s="51"/>
      <c r="J9" s="8" t="s">
        <v>21</v>
      </c>
      <c r="K9" s="9" t="s">
        <v>22</v>
      </c>
      <c r="L9" s="10" t="s">
        <v>23</v>
      </c>
      <c r="M9" s="11" t="s">
        <v>15</v>
      </c>
      <c r="N9" s="11" t="s">
        <v>24</v>
      </c>
    </row>
    <row r="10" spans="1:14" x14ac:dyDescent="0.4">
      <c r="A10" s="50">
        <v>1</v>
      </c>
      <c r="B10" s="102"/>
      <c r="C10" s="102"/>
      <c r="D10" s="34"/>
      <c r="E10" s="105"/>
      <c r="F10" s="107" t="str">
        <f>IF(E10="",(""),(DATEDIF(E10,申込書参照用データ!$C$1,"Y")))</f>
        <v/>
      </c>
      <c r="G10" s="102"/>
      <c r="H10" s="34"/>
      <c r="I10" s="102"/>
      <c r="J10" s="132"/>
      <c r="K10" s="134"/>
      <c r="L10" s="123"/>
      <c r="M10" s="35" t="s">
        <v>55</v>
      </c>
      <c r="N10" s="36"/>
    </row>
    <row r="11" spans="1:14" ht="19.5" thickBot="1" x14ac:dyDescent="0.45">
      <c r="A11" s="78"/>
      <c r="B11" s="103"/>
      <c r="C11" s="104"/>
      <c r="D11" s="37"/>
      <c r="E11" s="106"/>
      <c r="F11" s="108"/>
      <c r="G11" s="103"/>
      <c r="H11" s="38"/>
      <c r="I11" s="103"/>
      <c r="J11" s="133"/>
      <c r="K11" s="135"/>
      <c r="L11" s="124"/>
      <c r="M11" s="39"/>
      <c r="N11" s="37" t="s">
        <v>25</v>
      </c>
    </row>
    <row r="12" spans="1:14" x14ac:dyDescent="0.4">
      <c r="A12" s="50">
        <v>2</v>
      </c>
      <c r="B12" s="102"/>
      <c r="C12" s="102"/>
      <c r="D12" s="40"/>
      <c r="E12" s="105"/>
      <c r="F12" s="107" t="str">
        <f>IF(E12="",(""),(DATEDIF(E12,申込書参照用データ!$C$1,"Y")))</f>
        <v/>
      </c>
      <c r="G12" s="102"/>
      <c r="H12" s="41"/>
      <c r="I12" s="102"/>
      <c r="J12" s="132"/>
      <c r="K12" s="134"/>
      <c r="L12" s="123"/>
      <c r="M12" s="35" t="s">
        <v>56</v>
      </c>
      <c r="N12" s="42"/>
    </row>
    <row r="13" spans="1:14" ht="19.5" thickBot="1" x14ac:dyDescent="0.45">
      <c r="A13" s="78"/>
      <c r="B13" s="103"/>
      <c r="C13" s="104"/>
      <c r="D13" s="37"/>
      <c r="E13" s="106"/>
      <c r="F13" s="108"/>
      <c r="G13" s="103"/>
      <c r="H13" s="43"/>
      <c r="I13" s="103"/>
      <c r="J13" s="133"/>
      <c r="K13" s="135"/>
      <c r="L13" s="124"/>
      <c r="M13" s="39"/>
      <c r="N13" s="44" t="s">
        <v>25</v>
      </c>
    </row>
    <row r="14" spans="1:14" x14ac:dyDescent="0.4">
      <c r="A14" s="50">
        <v>3</v>
      </c>
      <c r="B14" s="102"/>
      <c r="C14" s="102"/>
      <c r="D14" s="45"/>
      <c r="E14" s="105"/>
      <c r="F14" s="107" t="str">
        <f>IF(E14="",(""),(DATEDIF(E14,申込書参照用データ!$C$1,"Y")))</f>
        <v/>
      </c>
      <c r="G14" s="102"/>
      <c r="H14" s="46"/>
      <c r="I14" s="102"/>
      <c r="J14" s="132"/>
      <c r="K14" s="134"/>
      <c r="L14" s="123"/>
      <c r="M14" s="35" t="s">
        <v>55</v>
      </c>
      <c r="N14" s="36"/>
    </row>
    <row r="15" spans="1:14" ht="19.5" thickBot="1" x14ac:dyDescent="0.45">
      <c r="A15" s="78"/>
      <c r="B15" s="103"/>
      <c r="C15" s="104"/>
      <c r="D15" s="47"/>
      <c r="E15" s="106"/>
      <c r="F15" s="108"/>
      <c r="G15" s="103"/>
      <c r="H15" s="38"/>
      <c r="I15" s="103"/>
      <c r="J15" s="133"/>
      <c r="K15" s="135"/>
      <c r="L15" s="124"/>
      <c r="M15" s="39"/>
      <c r="N15" s="37" t="s">
        <v>25</v>
      </c>
    </row>
    <row r="16" spans="1:14" x14ac:dyDescent="0.4">
      <c r="A16" s="50">
        <v>4</v>
      </c>
      <c r="B16" s="102"/>
      <c r="C16" s="102"/>
      <c r="D16" s="40"/>
      <c r="E16" s="105"/>
      <c r="F16" s="107" t="str">
        <f>IF(E16="",(""),(DATEDIF(E16,申込書参照用データ!$C$1,"Y")))</f>
        <v/>
      </c>
      <c r="G16" s="102"/>
      <c r="H16" s="46"/>
      <c r="I16" s="102"/>
      <c r="J16" s="132"/>
      <c r="K16" s="134"/>
      <c r="L16" s="123"/>
      <c r="M16" s="35" t="s">
        <v>4</v>
      </c>
      <c r="N16" s="36"/>
    </row>
    <row r="17" spans="1:14" ht="19.5" thickBot="1" x14ac:dyDescent="0.45">
      <c r="A17" s="78"/>
      <c r="B17" s="103"/>
      <c r="C17" s="104"/>
      <c r="D17" s="37"/>
      <c r="E17" s="106"/>
      <c r="F17" s="108"/>
      <c r="G17" s="103"/>
      <c r="H17" s="38"/>
      <c r="I17" s="103"/>
      <c r="J17" s="133"/>
      <c r="K17" s="135"/>
      <c r="L17" s="124"/>
      <c r="M17" s="39"/>
      <c r="N17" s="37" t="s">
        <v>25</v>
      </c>
    </row>
    <row r="18" spans="1:14" x14ac:dyDescent="0.4">
      <c r="A18" s="50">
        <v>5</v>
      </c>
      <c r="B18" s="102"/>
      <c r="C18" s="102"/>
      <c r="D18" s="40"/>
      <c r="E18" s="105"/>
      <c r="F18" s="107" t="str">
        <f>IF(E18="",(""),(DATEDIF(E18,申込書参照用データ!$C$1,"Y")))</f>
        <v/>
      </c>
      <c r="G18" s="102"/>
      <c r="H18" s="46"/>
      <c r="I18" s="102"/>
      <c r="J18" s="132"/>
      <c r="K18" s="134"/>
      <c r="L18" s="123"/>
      <c r="M18" s="35" t="s">
        <v>4</v>
      </c>
      <c r="N18" s="36"/>
    </row>
    <row r="19" spans="1:14" ht="19.5" thickBot="1" x14ac:dyDescent="0.45">
      <c r="A19" s="78"/>
      <c r="B19" s="103"/>
      <c r="C19" s="104"/>
      <c r="D19" s="37"/>
      <c r="E19" s="106"/>
      <c r="F19" s="108"/>
      <c r="G19" s="103"/>
      <c r="H19" s="38"/>
      <c r="I19" s="103"/>
      <c r="J19" s="133"/>
      <c r="K19" s="135"/>
      <c r="L19" s="124"/>
      <c r="M19" s="39"/>
      <c r="N19" s="37" t="s">
        <v>25</v>
      </c>
    </row>
    <row r="20" spans="1:14" x14ac:dyDescent="0.4">
      <c r="A20" s="50">
        <v>6</v>
      </c>
      <c r="B20" s="102"/>
      <c r="C20" s="102"/>
      <c r="D20" s="45"/>
      <c r="E20" s="105"/>
      <c r="F20" s="107" t="str">
        <f>IF(E20="",(""),(DATEDIF(E20,申込書参照用データ!$C$1,"Y")))</f>
        <v/>
      </c>
      <c r="G20" s="102"/>
      <c r="H20" s="41"/>
      <c r="I20" s="102"/>
      <c r="J20" s="132"/>
      <c r="K20" s="134"/>
      <c r="L20" s="123"/>
      <c r="M20" s="35" t="s">
        <v>4</v>
      </c>
      <c r="N20" s="42"/>
    </row>
    <row r="21" spans="1:14" ht="19.5" thickBot="1" x14ac:dyDescent="0.45">
      <c r="A21" s="78"/>
      <c r="B21" s="103"/>
      <c r="C21" s="104"/>
      <c r="D21" s="47"/>
      <c r="E21" s="106"/>
      <c r="F21" s="108"/>
      <c r="G21" s="103"/>
      <c r="H21" s="43"/>
      <c r="I21" s="103"/>
      <c r="J21" s="133"/>
      <c r="K21" s="135"/>
      <c r="L21" s="124"/>
      <c r="M21" s="39"/>
      <c r="N21" s="44" t="s">
        <v>25</v>
      </c>
    </row>
    <row r="22" spans="1:14" x14ac:dyDescent="0.4">
      <c r="A22" s="50">
        <v>7</v>
      </c>
      <c r="B22" s="102"/>
      <c r="C22" s="102"/>
      <c r="D22" s="48"/>
      <c r="E22" s="105"/>
      <c r="F22" s="107" t="str">
        <f>IF(E22="",(""),(DATEDIF(E22,申込書参照用データ!$C$1,"Y")))</f>
        <v/>
      </c>
      <c r="G22" s="102"/>
      <c r="H22" s="34"/>
      <c r="I22" s="102"/>
      <c r="J22" s="132"/>
      <c r="K22" s="134"/>
      <c r="L22" s="123"/>
      <c r="M22" s="35" t="s">
        <v>4</v>
      </c>
      <c r="N22" s="42"/>
    </row>
    <row r="23" spans="1:14" ht="19.5" thickBot="1" x14ac:dyDescent="0.45">
      <c r="A23" s="78"/>
      <c r="B23" s="103"/>
      <c r="C23" s="104"/>
      <c r="D23" s="47"/>
      <c r="E23" s="106"/>
      <c r="F23" s="108"/>
      <c r="G23" s="103"/>
      <c r="H23" s="38"/>
      <c r="I23" s="103"/>
      <c r="J23" s="133"/>
      <c r="K23" s="135"/>
      <c r="L23" s="124"/>
      <c r="M23" s="39"/>
      <c r="N23" s="44" t="s">
        <v>25</v>
      </c>
    </row>
    <row r="24" spans="1:14" x14ac:dyDescent="0.4">
      <c r="A24" s="50">
        <v>8</v>
      </c>
      <c r="B24" s="102"/>
      <c r="C24" s="102"/>
      <c r="D24" s="48"/>
      <c r="E24" s="105"/>
      <c r="F24" s="107" t="str">
        <f>IF(E24="",(""),(DATEDIF(E24,申込書参照用データ!$C$1,"Y")))</f>
        <v/>
      </c>
      <c r="G24" s="102"/>
      <c r="H24" s="48"/>
      <c r="I24" s="102"/>
      <c r="J24" s="132"/>
      <c r="K24" s="134"/>
      <c r="L24" s="123"/>
      <c r="M24" s="35" t="s">
        <v>4</v>
      </c>
      <c r="N24" s="42"/>
    </row>
    <row r="25" spans="1:14" x14ac:dyDescent="0.4">
      <c r="A25" s="78"/>
      <c r="B25" s="103"/>
      <c r="C25" s="104"/>
      <c r="D25" s="47"/>
      <c r="E25" s="106"/>
      <c r="F25" s="108"/>
      <c r="G25" s="103"/>
      <c r="H25" s="43"/>
      <c r="I25" s="103"/>
      <c r="J25" s="133"/>
      <c r="K25" s="135"/>
      <c r="L25" s="124"/>
      <c r="M25" s="39"/>
      <c r="N25" s="44" t="s">
        <v>25</v>
      </c>
    </row>
    <row r="26" spans="1:14" x14ac:dyDescent="0.4">
      <c r="A26" s="109" t="s">
        <v>26</v>
      </c>
      <c r="B26" s="109"/>
      <c r="C26" s="13"/>
      <c r="D26" s="13"/>
      <c r="E26" s="14"/>
      <c r="F26" s="14"/>
      <c r="G26" s="14"/>
      <c r="H26" s="15"/>
      <c r="I26" s="2"/>
      <c r="J26" s="2"/>
      <c r="K26" s="2"/>
      <c r="L26" s="13"/>
      <c r="M26" s="2"/>
      <c r="N26" s="16"/>
    </row>
    <row r="27" spans="1:14" x14ac:dyDescent="0.4">
      <c r="A27" s="13">
        <v>1</v>
      </c>
      <c r="B27" s="13" t="s">
        <v>27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6"/>
    </row>
    <row r="28" spans="1:14" x14ac:dyDescent="0.4">
      <c r="A28" s="13">
        <v>2</v>
      </c>
      <c r="B28" s="17" t="s">
        <v>28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4">
      <c r="A29" s="13"/>
      <c r="B29" s="18" t="s">
        <v>29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x14ac:dyDescent="0.4">
      <c r="A30" s="13">
        <v>3</v>
      </c>
      <c r="B30" s="13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4">
      <c r="A31" s="13">
        <v>4</v>
      </c>
      <c r="B31" s="19" t="s">
        <v>31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3"/>
    </row>
    <row r="32" spans="1:14" x14ac:dyDescent="0.4">
      <c r="A32" s="13">
        <v>5</v>
      </c>
      <c r="B32" s="13" t="s">
        <v>44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3"/>
    </row>
    <row r="33" spans="1:14" x14ac:dyDescent="0.4">
      <c r="A33" s="13"/>
      <c r="B33" s="130" t="s">
        <v>32</v>
      </c>
      <c r="C33" s="131"/>
      <c r="D33" s="125"/>
      <c r="E33" s="125"/>
      <c r="F33" s="125"/>
      <c r="G33" s="126"/>
      <c r="H33" s="125" t="s">
        <v>39</v>
      </c>
      <c r="I33" s="125"/>
      <c r="J33" s="125"/>
      <c r="K33" s="125"/>
      <c r="L33" s="126"/>
      <c r="M33" s="31" t="s">
        <v>33</v>
      </c>
      <c r="N33" s="13"/>
    </row>
    <row r="34" spans="1:14" x14ac:dyDescent="0.4">
      <c r="A34" s="13"/>
      <c r="B34" s="23" t="s">
        <v>57</v>
      </c>
      <c r="C34" s="32" t="s">
        <v>58</v>
      </c>
      <c r="D34" s="25" t="s">
        <v>34</v>
      </c>
      <c r="E34" s="27">
        <f>COUNTIF(C$10:C$25,"初")</f>
        <v>0</v>
      </c>
      <c r="F34" s="28" t="s">
        <v>35</v>
      </c>
      <c r="G34" s="26">
        <f>6300*E34</f>
        <v>0</v>
      </c>
      <c r="H34" s="110">
        <f>COUNTIF(B10:B25,"無")</f>
        <v>0</v>
      </c>
      <c r="I34" s="113" t="s">
        <v>41</v>
      </c>
      <c r="J34" s="114" t="s">
        <v>42</v>
      </c>
      <c r="K34" s="127">
        <f>1000*H34</f>
        <v>0</v>
      </c>
      <c r="L34" s="117" t="s">
        <v>36</v>
      </c>
      <c r="M34" s="120">
        <f>G34+G35+G36+K34</f>
        <v>0</v>
      </c>
      <c r="N34" s="2"/>
    </row>
    <row r="35" spans="1:14" x14ac:dyDescent="0.4">
      <c r="A35" s="13"/>
      <c r="B35" s="23" t="s">
        <v>64</v>
      </c>
      <c r="C35" s="32" t="s">
        <v>58</v>
      </c>
      <c r="D35" s="20" t="s">
        <v>37</v>
      </c>
      <c r="E35" s="27">
        <f>COUNTIF(C$10:C$25,"二")</f>
        <v>0</v>
      </c>
      <c r="F35" s="29" t="s">
        <v>35</v>
      </c>
      <c r="G35" s="21">
        <f>7900*E35</f>
        <v>0</v>
      </c>
      <c r="H35" s="111">
        <f t="shared" ref="H35:H36" si="0">COUNTIF(F$10:F$25,"初")</f>
        <v>0</v>
      </c>
      <c r="I35" s="111"/>
      <c r="J35" s="115"/>
      <c r="K35" s="128"/>
      <c r="L35" s="118"/>
      <c r="M35" s="121"/>
      <c r="N35" s="13"/>
    </row>
    <row r="36" spans="1:14" x14ac:dyDescent="0.4">
      <c r="A36" s="13"/>
      <c r="B36" s="23" t="s">
        <v>59</v>
      </c>
      <c r="C36" s="32" t="s">
        <v>58</v>
      </c>
      <c r="D36" s="20" t="s">
        <v>38</v>
      </c>
      <c r="E36" s="27">
        <f>COUNTIF(C$10:C$25,"三")</f>
        <v>0</v>
      </c>
      <c r="F36" s="29" t="s">
        <v>35</v>
      </c>
      <c r="G36" s="21">
        <f>9500*E36</f>
        <v>0</v>
      </c>
      <c r="H36" s="112">
        <f t="shared" si="0"/>
        <v>0</v>
      </c>
      <c r="I36" s="112"/>
      <c r="J36" s="116"/>
      <c r="K36" s="129"/>
      <c r="L36" s="119"/>
      <c r="M36" s="122"/>
      <c r="N36" s="13"/>
    </row>
  </sheetData>
  <sheetProtection password="E6B7" sheet="1" objects="1" scenarios="1"/>
  <mergeCells count="112">
    <mergeCell ref="L24:L25"/>
    <mergeCell ref="L20:L21"/>
    <mergeCell ref="L18:L19"/>
    <mergeCell ref="L14:L15"/>
    <mergeCell ref="L12:L13"/>
    <mergeCell ref="L10:L11"/>
    <mergeCell ref="L16:L17"/>
    <mergeCell ref="J10:J11"/>
    <mergeCell ref="K10:K11"/>
    <mergeCell ref="J12:J13"/>
    <mergeCell ref="K12:K13"/>
    <mergeCell ref="E12:E13"/>
    <mergeCell ref="F12:F13"/>
    <mergeCell ref="G12:G13"/>
    <mergeCell ref="I12:I13"/>
    <mergeCell ref="J14:J15"/>
    <mergeCell ref="K14:K15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H33:L33"/>
    <mergeCell ref="K34:K36"/>
    <mergeCell ref="B33:G33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A10:A11"/>
    <mergeCell ref="B10:B11"/>
    <mergeCell ref="C10:C11"/>
    <mergeCell ref="E10:E11"/>
    <mergeCell ref="F10:F11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A8:A9"/>
    <mergeCell ref="E8:E9"/>
    <mergeCell ref="F8:F9"/>
    <mergeCell ref="G8:G9"/>
    <mergeCell ref="I8:I9"/>
    <mergeCell ref="B1:L1"/>
    <mergeCell ref="M1:N1"/>
    <mergeCell ref="A2:C2"/>
    <mergeCell ref="D2:D6"/>
    <mergeCell ref="I2:J6"/>
    <mergeCell ref="K2:K3"/>
    <mergeCell ref="L2:N3"/>
    <mergeCell ref="A3:C6"/>
    <mergeCell ref="K4:K6"/>
    <mergeCell ref="L5:N5"/>
    <mergeCell ref="M6:N6"/>
    <mergeCell ref="M4:N4"/>
    <mergeCell ref="E2:E3"/>
    <mergeCell ref="F2:H3"/>
    <mergeCell ref="E4:E5"/>
    <mergeCell ref="F4:H5"/>
    <mergeCell ref="F6:H6"/>
    <mergeCell ref="J8:L8"/>
  </mergeCells>
  <phoneticPr fontId="3"/>
  <printOptions horizontalCentered="1"/>
  <pageMargins left="0.19685039370078741" right="0.19685039370078741" top="0.39370078740157483" bottom="0.39370078740157483" header="0" footer="0"/>
  <pageSetup paperSize="9" scale="74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申込書参照用データ!$E$1:$E$2</xm:f>
          </x14:formula1>
          <xm:sqref>L10:L25</xm:sqref>
        </x14:dataValidation>
        <x14:dataValidation type="list" allowBlank="1" showInputMessage="1" showErrorMessage="1">
          <x14:formula1>
            <xm:f>申込書参照用データ!$B$1:$B$3</xm:f>
          </x14:formula1>
          <xm:sqref>C10:C25</xm:sqref>
        </x14:dataValidation>
        <x14:dataValidation type="list" allowBlank="1" showInputMessage="1" showErrorMessage="1">
          <x14:formula1>
            <xm:f>申込書参照用データ!$A$1:$A$2</xm:f>
          </x14:formula1>
          <xm:sqref>B10:B25</xm:sqref>
        </x14:dataValidation>
        <x14:dataValidation type="list" allowBlank="1" showInputMessage="1" showErrorMessage="1">
          <x14:formula1>
            <xm:f>申込書参照用データ!$D$1:$D$2</xm:f>
          </x14:formula1>
          <xm:sqref>G10:G25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defaultRowHeight="18.75" x14ac:dyDescent="0.4"/>
  <cols>
    <col min="1" max="2" width="9" style="22"/>
    <col min="3" max="3" width="9.25" bestFit="1" customWidth="1"/>
  </cols>
  <sheetData>
    <row r="1" spans="1:5" x14ac:dyDescent="0.4">
      <c r="A1" s="22" t="s">
        <v>53</v>
      </c>
      <c r="B1" s="22" t="s">
        <v>50</v>
      </c>
      <c r="C1" s="24">
        <v>45452</v>
      </c>
      <c r="D1" t="s">
        <v>47</v>
      </c>
      <c r="E1" t="s">
        <v>49</v>
      </c>
    </row>
    <row r="2" spans="1:5" x14ac:dyDescent="0.4">
      <c r="A2" s="22" t="s">
        <v>54</v>
      </c>
      <c r="B2" s="22" t="s">
        <v>51</v>
      </c>
      <c r="D2" t="s">
        <v>48</v>
      </c>
    </row>
    <row r="3" spans="1:5" x14ac:dyDescent="0.4">
      <c r="B3" s="22" t="s">
        <v>52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申込書参照用データ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宮川　清志</cp:lastModifiedBy>
  <cp:lastPrinted>2024-03-28T14:14:11Z</cp:lastPrinted>
  <dcterms:created xsi:type="dcterms:W3CDTF">2021-11-26T05:16:12Z</dcterms:created>
  <dcterms:modified xsi:type="dcterms:W3CDTF">2024-04-07T13:15:15Z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